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105" windowWidth="27285" windowHeight="10410" tabRatio="373"/>
  </bookViews>
  <sheets>
    <sheet name="Withdrawals" sheetId="1" r:id="rId1"/>
    <sheet name="Sheet5" sheetId="5" r:id="rId2"/>
    <sheet name="Sheet6" sheetId="6" r:id="rId3"/>
    <sheet name="Sheet7" sheetId="7" r:id="rId4"/>
    <sheet name="Sheet8" sheetId="8" r:id="rId5"/>
    <sheet name="Sheet9" sheetId="9" r:id="rId6"/>
    <sheet name="Sheet10" sheetId="10" r:id="rId7"/>
    <sheet name="Sheet11" sheetId="11" r:id="rId8"/>
    <sheet name="Sheet12" sheetId="12" r:id="rId9"/>
    <sheet name="Sheet13" sheetId="13" r:id="rId10"/>
    <sheet name="Sheet14" sheetId="14" r:id="rId11"/>
    <sheet name="Sheet15" sheetId="15" r:id="rId12"/>
    <sheet name="Sheet16" sheetId="16" r:id="rId13"/>
  </sheets>
  <calcPr calcId="145621" fullPrecision="0"/>
</workbook>
</file>

<file path=xl/calcChain.xml><?xml version="1.0" encoding="utf-8"?>
<calcChain xmlns="http://schemas.openxmlformats.org/spreadsheetml/2006/main">
  <c r="P47" i="1" l="1"/>
  <c r="O47" i="1"/>
  <c r="P46" i="1"/>
  <c r="O46" i="1"/>
  <c r="Q46" i="1" s="1"/>
  <c r="P45" i="1"/>
  <c r="O45" i="1"/>
  <c r="P44" i="1"/>
  <c r="O44" i="1"/>
  <c r="O38" i="1"/>
  <c r="P38" i="1"/>
  <c r="O39" i="1"/>
  <c r="P39" i="1"/>
  <c r="O40" i="1"/>
  <c r="P40" i="1"/>
  <c r="O41" i="1"/>
  <c r="P41" i="1"/>
  <c r="Q40" i="1" l="1"/>
  <c r="Q45" i="1"/>
  <c r="Q47" i="1"/>
  <c r="Q39" i="1"/>
  <c r="Q44" i="1"/>
  <c r="Q38" i="1"/>
  <c r="Q41" i="1"/>
  <c r="P49" i="1" l="1"/>
  <c r="O49" i="1" l="1"/>
  <c r="Q49" i="1" s="1"/>
  <c r="O32" i="1"/>
  <c r="P32" i="1"/>
  <c r="O33" i="1"/>
  <c r="P33" i="1"/>
  <c r="O34" i="1"/>
  <c r="P34" i="1"/>
  <c r="O35" i="1"/>
  <c r="P35" i="1"/>
  <c r="O26" i="1"/>
  <c r="P26" i="1"/>
  <c r="O27" i="1"/>
  <c r="P27" i="1"/>
  <c r="O28" i="1"/>
  <c r="P28" i="1"/>
  <c r="O29" i="1"/>
  <c r="P29" i="1"/>
  <c r="O14" i="1"/>
  <c r="O21" i="1"/>
  <c r="P21" i="1"/>
  <c r="O22" i="1"/>
  <c r="P22" i="1"/>
  <c r="O23" i="1"/>
  <c r="P23" i="1"/>
  <c r="P20" i="1"/>
  <c r="O20" i="1"/>
  <c r="O11" i="1"/>
  <c r="P11" i="1"/>
  <c r="P14" i="1"/>
  <c r="O15" i="1"/>
  <c r="P15" i="1"/>
  <c r="O16" i="1"/>
  <c r="P16" i="1"/>
  <c r="O17" i="1"/>
  <c r="P17" i="1"/>
  <c r="O7" i="1"/>
  <c r="P7" i="1"/>
  <c r="O9" i="1"/>
  <c r="P9" i="1"/>
  <c r="O13" i="1"/>
  <c r="P13" i="1"/>
  <c r="O19" i="1"/>
  <c r="P19" i="1"/>
  <c r="O25" i="1"/>
  <c r="P25" i="1"/>
  <c r="O31" i="1"/>
  <c r="P31" i="1"/>
  <c r="O37" i="1"/>
  <c r="P37" i="1"/>
  <c r="O43" i="1"/>
  <c r="P43" i="1"/>
  <c r="Q26" i="1" l="1"/>
  <c r="Q34" i="1"/>
  <c r="Q19" i="1"/>
  <c r="Q22" i="1"/>
  <c r="Q13" i="1"/>
  <c r="Q15" i="1"/>
  <c r="Q31" i="1"/>
  <c r="Q25" i="1"/>
  <c r="Q32" i="1"/>
  <c r="Q17" i="1"/>
  <c r="Q28" i="1"/>
  <c r="Q9" i="1"/>
  <c r="Q7" i="1"/>
  <c r="Q16" i="1"/>
  <c r="Q11" i="1"/>
  <c r="Q29" i="1"/>
  <c r="Q27" i="1"/>
  <c r="Q14" i="1"/>
  <c r="Q20" i="1"/>
  <c r="Q23" i="1"/>
  <c r="Q21" i="1"/>
  <c r="Q35" i="1"/>
  <c r="Q33" i="1"/>
  <c r="Q37" i="1"/>
  <c r="Q43" i="1"/>
</calcChain>
</file>

<file path=xl/sharedStrings.xml><?xml version="1.0" encoding="utf-8"?>
<sst xmlns="http://schemas.openxmlformats.org/spreadsheetml/2006/main" count="123" uniqueCount="27">
  <si>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</si>
  <si>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</si>
  <si>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</si>
  <si>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</si>
  <si>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</si>
  <si>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</si>
  <si>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</si>
  <si>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</si>
  <si>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</si>
  <si>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</si>
  <si>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</si>
  <si>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</si>
  <si>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</si>
  <si>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Treated</t>
  </si>
  <si>
    <t>Total</t>
  </si>
  <si>
    <t>self-supplied</t>
  </si>
  <si>
    <t>irrigation</t>
  </si>
  <si>
    <t>Power generation</t>
  </si>
  <si>
    <t>Freshwater withdrawals by category in the Southwest Florida Water Management District, 1975-2010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</si>
  <si>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</si>
  <si>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Water-use categories are defined in the USGS publications listed below.</t>
  </si>
  <si>
    <t>Data sources; 1965-2000, USGS Scientific Investigations Report 2004-5151; 2005, USGS Scientific Investigations Report 2009-5125; 2010, USGS Scientific Investigations Report 2014-5088;</t>
  </si>
  <si>
    <t xml:space="preserve">2001 through 2004 and 2006 through 2009 - Information collected and compiled by the USGS from published water-use data provided by the water management district.  </t>
  </si>
  <si>
    <t>Public supply treated nonpotable water includes saline surface water or brackish groundwater treated through a desalination process or is diluted with fresher water to meet public drinking standards.</t>
  </si>
  <si>
    <t>Values presented in this table may not be identical to those published by the water management district due to differences in data-collection, categories, time of publication, or from rounding of values.</t>
  </si>
  <si>
    <t>Power generation fresh groundwater withdrawals for 2001-2004 and 2006-2009 are accounted for in the commercial-industrial-mining self-supplied totals for those years.</t>
  </si>
  <si>
    <t>Power generation fresh surface water totals for 1990, 1995, 2000, and 2005 include some surface water withdrawals not accounted for by the water management district.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</si>
</sst>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sz val="11"/>
      <name val="Helvetica"/>
      <family val="2"/>
    </font>
    <font>
      <b/>
      <u/>
      <sz val="11"/>
      <color indexed="10"/>
      <name val="Helvetica"/>
      <family val="2"/>
    </font>
    <font>
      <b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2" xfId="0" quotePrefix="1" applyNumberFormat="1" applyFont="1" applyFill="1" applyBorder="1" applyAlignment="1">
      <alignment horizontal="right"/>
    </xf>
    <xf numFmtId="4" fontId="1" fillId="0" borderId="3" xfId="0" quotePrefix="1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0" fontId="9" fillId="0" borderId="0" xfId="0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" fontId="1" fillId="0" borderId="10" xfId="0" quotePrefix="1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1" fillId="3" borderId="0" xfId="0" applyFont="1" applyFill="1"/>
    <xf numFmtId="0" fontId="4" fillId="0" borderId="6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4" fontId="1" fillId="0" borderId="11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indent="4"/>
    </xf>
    <xf numFmtId="0" fontId="4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Normal="100" workbookViewId="0">
      <selection activeCell="D47" sqref="D47"/>
    </sheetView>
  </sheetViews>
  <sheetFormatPr defaultColWidth="8.85546875" defaultRowHeight="12.75" x14ac:dyDescent="0.2"/>
  <cols>
    <col min="1" max="1" width="9.85546875" style="1" customWidth="1"/>
    <col min="2" max="2" width="11.28515625" style="26" customWidth="1"/>
    <col min="3" max="5" width="11" style="26" customWidth="1"/>
    <col min="6" max="14" width="11" style="4" customWidth="1"/>
    <col min="15" max="17" width="11.7109375" style="4" customWidth="1"/>
    <col min="18" max="18" width="10.42578125" style="4" customWidth="1"/>
    <col min="19" max="16384" width="8.85546875" style="4"/>
  </cols>
  <sheetData>
    <row r="1" spans="1:17" ht="17.649999999999999" customHeight="1" x14ac:dyDescent="0.25">
      <c r="A1" s="2" t="s">
        <v>18</v>
      </c>
      <c r="B1" s="2"/>
      <c r="C1" s="3"/>
      <c r="D1" s="3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7.649999999999999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9" customHeight="1" x14ac:dyDescent="0.25">
      <c r="A3" s="6"/>
      <c r="B3" s="2"/>
      <c r="C3" s="3"/>
      <c r="D3" s="3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649999999999999" customHeight="1" x14ac:dyDescent="0.25">
      <c r="A4" s="1" t="s">
        <v>0</v>
      </c>
      <c r="B4" s="2"/>
      <c r="C4" s="3"/>
      <c r="D4" s="3"/>
      <c r="E4" s="54" t="s">
        <v>3</v>
      </c>
      <c r="F4" s="54"/>
      <c r="G4" s="7" t="s">
        <v>1</v>
      </c>
      <c r="H4" s="5"/>
      <c r="I4" s="54" t="s">
        <v>5</v>
      </c>
      <c r="J4" s="54"/>
      <c r="K4" s="54" t="s">
        <v>6</v>
      </c>
      <c r="L4" s="54"/>
    </row>
    <row r="5" spans="1:17" s="14" customFormat="1" ht="17.649999999999999" customHeight="1" x14ac:dyDescent="0.25">
      <c r="A5" s="8"/>
      <c r="B5" s="9" t="s">
        <v>2</v>
      </c>
      <c r="C5" s="10"/>
      <c r="D5" s="10"/>
      <c r="E5" s="9" t="s">
        <v>15</v>
      </c>
      <c r="F5" s="11"/>
      <c r="G5" s="12" t="s">
        <v>4</v>
      </c>
      <c r="H5" s="11"/>
      <c r="I5" s="9" t="s">
        <v>15</v>
      </c>
      <c r="J5" s="11"/>
      <c r="K5" s="9" t="s">
        <v>16</v>
      </c>
      <c r="L5" s="11"/>
      <c r="M5" s="12" t="s">
        <v>17</v>
      </c>
      <c r="N5" s="13"/>
      <c r="O5" s="34" t="s">
        <v>7</v>
      </c>
      <c r="P5" s="7"/>
      <c r="Q5" s="7"/>
    </row>
    <row r="6" spans="1:17" s="14" customFormat="1" ht="17.649999999999999" customHeight="1" thickBot="1" x14ac:dyDescent="0.3">
      <c r="A6" s="35" t="s">
        <v>8</v>
      </c>
      <c r="B6" s="16" t="s">
        <v>9</v>
      </c>
      <c r="C6" s="16" t="s">
        <v>10</v>
      </c>
      <c r="D6" s="16" t="s">
        <v>13</v>
      </c>
      <c r="E6" s="16" t="s">
        <v>9</v>
      </c>
      <c r="F6" s="16" t="s">
        <v>10</v>
      </c>
      <c r="G6" s="16" t="s">
        <v>9</v>
      </c>
      <c r="H6" s="16" t="s">
        <v>10</v>
      </c>
      <c r="I6" s="16" t="s">
        <v>9</v>
      </c>
      <c r="J6" s="16" t="s">
        <v>10</v>
      </c>
      <c r="K6" s="16" t="s">
        <v>9</v>
      </c>
      <c r="L6" s="16" t="s">
        <v>10</v>
      </c>
      <c r="M6" s="16" t="s">
        <v>9</v>
      </c>
      <c r="N6" s="16" t="s">
        <v>10</v>
      </c>
      <c r="O6" s="16" t="s">
        <v>9</v>
      </c>
      <c r="P6" s="16" t="s">
        <v>10</v>
      </c>
      <c r="Q6" s="15" t="s">
        <v>14</v>
      </c>
    </row>
    <row r="7" spans="1:17" ht="15" customHeight="1" x14ac:dyDescent="0.25">
      <c r="A7" s="47">
        <v>1975</v>
      </c>
      <c r="B7" s="32">
        <v>136.26</v>
      </c>
      <c r="C7" s="32">
        <v>76.489999999999995</v>
      </c>
      <c r="D7" s="48" t="s">
        <v>12</v>
      </c>
      <c r="E7" s="32">
        <v>68.81</v>
      </c>
      <c r="F7" s="32">
        <v>0</v>
      </c>
      <c r="G7" s="32">
        <v>390.93</v>
      </c>
      <c r="H7" s="32">
        <v>9.9499999999999993</v>
      </c>
      <c r="I7" s="32">
        <v>453.29</v>
      </c>
      <c r="J7" s="32">
        <v>37.950000000000003</v>
      </c>
      <c r="K7" s="49" t="s">
        <v>11</v>
      </c>
      <c r="L7" s="49" t="s">
        <v>11</v>
      </c>
      <c r="M7" s="32">
        <v>0.76</v>
      </c>
      <c r="N7" s="33">
        <v>418.7</v>
      </c>
      <c r="O7" s="31">
        <f>SUM(B7+E7+G7+I7+M7)</f>
        <v>1050.05</v>
      </c>
      <c r="P7" s="32">
        <f>SUM(C7+F7+H7+J7+N7)</f>
        <v>543.09</v>
      </c>
      <c r="Q7" s="33">
        <f>SUM(O7:P7)</f>
        <v>1593.14</v>
      </c>
    </row>
    <row r="8" spans="1:17" ht="15" customHeight="1" x14ac:dyDescent="0.25">
      <c r="A8" s="39">
        <v>1976</v>
      </c>
      <c r="B8" s="18" t="s">
        <v>11</v>
      </c>
      <c r="C8" s="18" t="s">
        <v>11</v>
      </c>
      <c r="D8" s="18" t="s">
        <v>12</v>
      </c>
      <c r="E8" s="18" t="s">
        <v>11</v>
      </c>
      <c r="F8" s="18" t="s">
        <v>11</v>
      </c>
      <c r="G8" s="18" t="s">
        <v>11</v>
      </c>
      <c r="H8" s="18" t="s">
        <v>11</v>
      </c>
      <c r="I8" s="18" t="s">
        <v>11</v>
      </c>
      <c r="J8" s="18" t="s">
        <v>11</v>
      </c>
      <c r="K8" s="18" t="s">
        <v>11</v>
      </c>
      <c r="L8" s="18" t="s">
        <v>11</v>
      </c>
      <c r="M8" s="18" t="s">
        <v>11</v>
      </c>
      <c r="N8" s="20" t="s">
        <v>11</v>
      </c>
      <c r="O8" s="19" t="s">
        <v>11</v>
      </c>
      <c r="P8" s="18" t="s">
        <v>11</v>
      </c>
      <c r="Q8" s="20" t="s">
        <v>11</v>
      </c>
    </row>
    <row r="9" spans="1:17" ht="15" customHeight="1" x14ac:dyDescent="0.25">
      <c r="A9" s="39">
        <v>1977</v>
      </c>
      <c r="B9" s="17">
        <v>153.94999999999999</v>
      </c>
      <c r="C9" s="17">
        <v>84.15</v>
      </c>
      <c r="D9" s="24" t="s">
        <v>12</v>
      </c>
      <c r="E9" s="17">
        <v>54.52</v>
      </c>
      <c r="F9" s="17">
        <v>0</v>
      </c>
      <c r="G9" s="17">
        <v>343.77</v>
      </c>
      <c r="H9" s="17">
        <v>7.4</v>
      </c>
      <c r="I9" s="17">
        <v>414.28</v>
      </c>
      <c r="J9" s="17">
        <v>37.130000000000003</v>
      </c>
      <c r="K9" s="18" t="s">
        <v>11</v>
      </c>
      <c r="L9" s="18" t="s">
        <v>11</v>
      </c>
      <c r="M9" s="17">
        <v>0.8</v>
      </c>
      <c r="N9" s="22">
        <v>334.08</v>
      </c>
      <c r="O9" s="21">
        <f>SUM(B9+E9+G9+I9+M9)</f>
        <v>967.32</v>
      </c>
      <c r="P9" s="17">
        <f>SUM(C9+F9+H9+J9+N9)</f>
        <v>462.76</v>
      </c>
      <c r="Q9" s="22">
        <f>SUM(O9:P9)</f>
        <v>1430.08</v>
      </c>
    </row>
    <row r="10" spans="1:17" ht="15" customHeight="1" x14ac:dyDescent="0.25">
      <c r="A10" s="39">
        <v>1978</v>
      </c>
      <c r="B10" s="17">
        <v>176.36</v>
      </c>
      <c r="C10" s="17">
        <v>72.77</v>
      </c>
      <c r="D10" s="24" t="s">
        <v>12</v>
      </c>
      <c r="E10" s="18" t="s">
        <v>11</v>
      </c>
      <c r="F10" s="18" t="s">
        <v>11</v>
      </c>
      <c r="G10" s="18" t="s">
        <v>11</v>
      </c>
      <c r="H10" s="18" t="s">
        <v>11</v>
      </c>
      <c r="I10" s="18" t="s">
        <v>11</v>
      </c>
      <c r="J10" s="18" t="s">
        <v>11</v>
      </c>
      <c r="K10" s="18" t="s">
        <v>11</v>
      </c>
      <c r="L10" s="18" t="s">
        <v>11</v>
      </c>
      <c r="M10" s="18" t="s">
        <v>11</v>
      </c>
      <c r="N10" s="20" t="s">
        <v>11</v>
      </c>
      <c r="O10" s="23" t="s">
        <v>12</v>
      </c>
      <c r="P10" s="24" t="s">
        <v>12</v>
      </c>
      <c r="Q10" s="25" t="s">
        <v>12</v>
      </c>
    </row>
    <row r="11" spans="1:17" ht="15" customHeight="1" x14ac:dyDescent="0.25">
      <c r="A11" s="39">
        <v>1979</v>
      </c>
      <c r="B11" s="18">
        <v>194.95</v>
      </c>
      <c r="C11" s="18">
        <v>72.040000000000006</v>
      </c>
      <c r="D11" s="18" t="s">
        <v>12</v>
      </c>
      <c r="E11" s="18">
        <v>45.15</v>
      </c>
      <c r="F11" s="18">
        <v>0</v>
      </c>
      <c r="G11" s="18">
        <v>344.27</v>
      </c>
      <c r="H11" s="18">
        <v>31.51</v>
      </c>
      <c r="I11" s="18">
        <v>408.87</v>
      </c>
      <c r="J11" s="18">
        <v>23.7</v>
      </c>
      <c r="K11" s="18" t="s">
        <v>11</v>
      </c>
      <c r="L11" s="18" t="s">
        <v>11</v>
      </c>
      <c r="M11" s="18">
        <v>0.8</v>
      </c>
      <c r="N11" s="20">
        <v>307.8</v>
      </c>
      <c r="O11" s="21">
        <f>SUM(B11+E11+G11+I11+M11)</f>
        <v>994.04</v>
      </c>
      <c r="P11" s="17">
        <f>SUM(C11+F11+H11+J11+N11)</f>
        <v>435.05</v>
      </c>
      <c r="Q11" s="22">
        <f>SUM(O11:P11)</f>
        <v>1429.09</v>
      </c>
    </row>
    <row r="12" spans="1:17" s="46" customFormat="1" ht="6" customHeight="1" x14ac:dyDescent="0.25">
      <c r="A12" s="4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0"/>
      <c r="O12" s="29"/>
      <c r="P12" s="28"/>
      <c r="Q12" s="30"/>
    </row>
    <row r="13" spans="1:17" ht="15" customHeight="1" x14ac:dyDescent="0.25">
      <c r="A13" s="50">
        <v>1980</v>
      </c>
      <c r="B13" s="17">
        <v>205.85</v>
      </c>
      <c r="C13" s="17">
        <v>84.13</v>
      </c>
      <c r="D13" s="24" t="s">
        <v>12</v>
      </c>
      <c r="E13" s="17">
        <v>44.38</v>
      </c>
      <c r="F13" s="17">
        <v>0</v>
      </c>
      <c r="G13" s="17">
        <v>281.47000000000003</v>
      </c>
      <c r="H13" s="17">
        <v>6.44</v>
      </c>
      <c r="I13" s="17">
        <v>417.82</v>
      </c>
      <c r="J13" s="17">
        <v>18.41</v>
      </c>
      <c r="K13" s="18" t="s">
        <v>11</v>
      </c>
      <c r="L13" s="18" t="s">
        <v>11</v>
      </c>
      <c r="M13" s="17">
        <v>0.87</v>
      </c>
      <c r="N13" s="22">
        <v>298.60000000000002</v>
      </c>
      <c r="O13" s="21">
        <f t="shared" ref="O13:P17" si="0">SUM(B13+E13+G13+I13+M13)</f>
        <v>950.39</v>
      </c>
      <c r="P13" s="17">
        <f t="shared" si="0"/>
        <v>407.58</v>
      </c>
      <c r="Q13" s="22">
        <f>SUM(O13:P13)</f>
        <v>1357.97</v>
      </c>
    </row>
    <row r="14" spans="1:17" ht="15" customHeight="1" x14ac:dyDescent="0.25">
      <c r="A14" s="39">
        <v>1981</v>
      </c>
      <c r="B14" s="18">
        <v>222.29</v>
      </c>
      <c r="C14" s="18">
        <v>96.06</v>
      </c>
      <c r="D14" s="18" t="s">
        <v>12</v>
      </c>
      <c r="E14" s="18">
        <v>45.64</v>
      </c>
      <c r="F14" s="18">
        <v>0</v>
      </c>
      <c r="G14" s="18">
        <v>289.5</v>
      </c>
      <c r="H14" s="18">
        <v>24.16</v>
      </c>
      <c r="I14" s="18">
        <v>582.54999999999995</v>
      </c>
      <c r="J14" s="18">
        <v>31.06</v>
      </c>
      <c r="K14" s="18" t="s">
        <v>11</v>
      </c>
      <c r="L14" s="18" t="s">
        <v>11</v>
      </c>
      <c r="M14" s="18">
        <v>1.1299999999999999</v>
      </c>
      <c r="N14" s="20">
        <v>392</v>
      </c>
      <c r="O14" s="21">
        <f t="shared" si="0"/>
        <v>1141.1099999999999</v>
      </c>
      <c r="P14" s="17">
        <f t="shared" si="0"/>
        <v>543.28</v>
      </c>
      <c r="Q14" s="22">
        <f>SUM(O14:P14)</f>
        <v>1684.39</v>
      </c>
    </row>
    <row r="15" spans="1:17" ht="15" customHeight="1" x14ac:dyDescent="0.25">
      <c r="A15" s="39">
        <v>1982</v>
      </c>
      <c r="B15" s="18">
        <v>267.14999999999998</v>
      </c>
      <c r="C15" s="18">
        <v>87.32</v>
      </c>
      <c r="D15" s="18" t="s">
        <v>12</v>
      </c>
      <c r="E15" s="18">
        <v>38.799999999999997</v>
      </c>
      <c r="F15" s="18">
        <v>0</v>
      </c>
      <c r="G15" s="18">
        <v>262.85000000000002</v>
      </c>
      <c r="H15" s="18">
        <v>12.19</v>
      </c>
      <c r="I15" s="18">
        <v>428.23</v>
      </c>
      <c r="J15" s="18">
        <v>20.54</v>
      </c>
      <c r="K15" s="18" t="s">
        <v>11</v>
      </c>
      <c r="L15" s="18" t="s">
        <v>11</v>
      </c>
      <c r="M15" s="18">
        <v>3.7</v>
      </c>
      <c r="N15" s="20">
        <v>251.53</v>
      </c>
      <c r="O15" s="21">
        <f t="shared" si="0"/>
        <v>1000.73</v>
      </c>
      <c r="P15" s="17">
        <f t="shared" si="0"/>
        <v>371.58</v>
      </c>
      <c r="Q15" s="22">
        <f>SUM(O15:P15)</f>
        <v>1372.31</v>
      </c>
    </row>
    <row r="16" spans="1:17" ht="15" customHeight="1" x14ac:dyDescent="0.25">
      <c r="A16" s="39">
        <v>1983</v>
      </c>
      <c r="B16" s="18">
        <v>256.3</v>
      </c>
      <c r="C16" s="18">
        <v>89.78</v>
      </c>
      <c r="D16" s="18" t="s">
        <v>12</v>
      </c>
      <c r="E16" s="18">
        <v>57.97</v>
      </c>
      <c r="F16" s="18">
        <v>0</v>
      </c>
      <c r="G16" s="18">
        <v>251.02</v>
      </c>
      <c r="H16" s="18">
        <v>2.71</v>
      </c>
      <c r="I16" s="18">
        <v>438.23</v>
      </c>
      <c r="J16" s="18">
        <v>22.29</v>
      </c>
      <c r="K16" s="18" t="s">
        <v>11</v>
      </c>
      <c r="L16" s="18" t="s">
        <v>11</v>
      </c>
      <c r="M16" s="18">
        <v>3.6</v>
      </c>
      <c r="N16" s="20">
        <v>175.69</v>
      </c>
      <c r="O16" s="21">
        <f t="shared" si="0"/>
        <v>1007.12</v>
      </c>
      <c r="P16" s="17">
        <f t="shared" si="0"/>
        <v>290.47000000000003</v>
      </c>
      <c r="Q16" s="22">
        <f>SUM(O16:P16)</f>
        <v>1297.5899999999999</v>
      </c>
    </row>
    <row r="17" spans="1:17" ht="15" customHeight="1" x14ac:dyDescent="0.25">
      <c r="A17" s="39">
        <v>1984</v>
      </c>
      <c r="B17" s="18">
        <v>278.61</v>
      </c>
      <c r="C17" s="18">
        <v>89.45</v>
      </c>
      <c r="D17" s="18" t="s">
        <v>12</v>
      </c>
      <c r="E17" s="18">
        <v>65.02</v>
      </c>
      <c r="F17" s="18">
        <v>0</v>
      </c>
      <c r="G17" s="18">
        <v>279.8</v>
      </c>
      <c r="H17" s="18">
        <v>5.94</v>
      </c>
      <c r="I17" s="18">
        <v>653.96</v>
      </c>
      <c r="J17" s="18">
        <v>30.25</v>
      </c>
      <c r="K17" s="18" t="s">
        <v>11</v>
      </c>
      <c r="L17" s="18" t="s">
        <v>11</v>
      </c>
      <c r="M17" s="18">
        <v>4.91</v>
      </c>
      <c r="N17" s="20">
        <v>75.34</v>
      </c>
      <c r="O17" s="21">
        <f t="shared" si="0"/>
        <v>1282.3</v>
      </c>
      <c r="P17" s="17">
        <f t="shared" si="0"/>
        <v>200.98</v>
      </c>
      <c r="Q17" s="22">
        <f>SUM(O17:P17)</f>
        <v>1483.28</v>
      </c>
    </row>
    <row r="18" spans="1:17" s="46" customFormat="1" ht="6" customHeight="1" x14ac:dyDescent="0.25">
      <c r="A18" s="40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0"/>
      <c r="O18" s="29"/>
      <c r="P18" s="28"/>
      <c r="Q18" s="30"/>
    </row>
    <row r="19" spans="1:17" ht="15" customHeight="1" x14ac:dyDescent="0.25">
      <c r="A19" s="50">
        <v>1985</v>
      </c>
      <c r="B19" s="17">
        <v>286.5</v>
      </c>
      <c r="C19" s="17">
        <v>104.65</v>
      </c>
      <c r="D19" s="24">
        <v>7.86</v>
      </c>
      <c r="E19" s="17">
        <v>62.88</v>
      </c>
      <c r="F19" s="17">
        <v>0</v>
      </c>
      <c r="G19" s="17">
        <v>284.87</v>
      </c>
      <c r="H19" s="17">
        <v>1.1399999999999999</v>
      </c>
      <c r="I19" s="17">
        <v>592.5</v>
      </c>
      <c r="J19" s="17">
        <v>27.92</v>
      </c>
      <c r="K19" s="17">
        <v>35.67</v>
      </c>
      <c r="L19" s="17">
        <v>3.29</v>
      </c>
      <c r="M19" s="17">
        <v>3.24</v>
      </c>
      <c r="N19" s="22">
        <v>80.59</v>
      </c>
      <c r="O19" s="21">
        <f>SUM(B19+E19+G19+I19+K19+M19)</f>
        <v>1265.6600000000001</v>
      </c>
      <c r="P19" s="17">
        <f>SUM(C19+F19+H19+J19+L19+N19)</f>
        <v>217.59</v>
      </c>
      <c r="Q19" s="22">
        <f>SUM(O19:P19)</f>
        <v>1483.25</v>
      </c>
    </row>
    <row r="20" spans="1:17" ht="15" customHeight="1" x14ac:dyDescent="0.25">
      <c r="A20" s="39">
        <v>1986</v>
      </c>
      <c r="B20" s="17">
        <v>288.3</v>
      </c>
      <c r="C20" s="17">
        <v>96.26</v>
      </c>
      <c r="D20" s="24" t="s">
        <v>12</v>
      </c>
      <c r="E20" s="18">
        <v>47.84</v>
      </c>
      <c r="F20" s="18">
        <v>0</v>
      </c>
      <c r="G20" s="18">
        <v>243.19</v>
      </c>
      <c r="H20" s="18">
        <v>0</v>
      </c>
      <c r="I20" s="18">
        <v>613.54</v>
      </c>
      <c r="J20" s="18">
        <v>32.06</v>
      </c>
      <c r="K20" s="18" t="s">
        <v>11</v>
      </c>
      <c r="L20" s="18" t="s">
        <v>11</v>
      </c>
      <c r="M20" s="18">
        <v>2.91</v>
      </c>
      <c r="N20" s="20">
        <v>188.25</v>
      </c>
      <c r="O20" s="21">
        <f t="shared" ref="O20:P23" si="1">SUM(B20+E20+G20+I20+M20)</f>
        <v>1195.78</v>
      </c>
      <c r="P20" s="17">
        <f t="shared" si="1"/>
        <v>316.57</v>
      </c>
      <c r="Q20" s="22">
        <f>SUM(O20:P20)</f>
        <v>1512.35</v>
      </c>
    </row>
    <row r="21" spans="1:17" ht="15" customHeight="1" x14ac:dyDescent="0.25">
      <c r="A21" s="39">
        <v>1987</v>
      </c>
      <c r="B21" s="17">
        <v>298.97000000000003</v>
      </c>
      <c r="C21" s="17">
        <v>104.01</v>
      </c>
      <c r="D21" s="24" t="s">
        <v>12</v>
      </c>
      <c r="E21" s="18">
        <v>69.08</v>
      </c>
      <c r="F21" s="18">
        <v>0</v>
      </c>
      <c r="G21" s="18">
        <v>267.60000000000002</v>
      </c>
      <c r="H21" s="18">
        <v>0.06</v>
      </c>
      <c r="I21" s="18">
        <v>472.78</v>
      </c>
      <c r="J21" s="18">
        <v>24.8</v>
      </c>
      <c r="K21" s="18" t="s">
        <v>11</v>
      </c>
      <c r="L21" s="18" t="s">
        <v>11</v>
      </c>
      <c r="M21" s="18">
        <v>2.79</v>
      </c>
      <c r="N21" s="20">
        <v>116.53</v>
      </c>
      <c r="O21" s="21">
        <f t="shared" si="1"/>
        <v>1111.22</v>
      </c>
      <c r="P21" s="17">
        <f t="shared" si="1"/>
        <v>245.4</v>
      </c>
      <c r="Q21" s="22">
        <f>SUM(O21:P21)</f>
        <v>1356.62</v>
      </c>
    </row>
    <row r="22" spans="1:17" ht="15" customHeight="1" x14ac:dyDescent="0.25">
      <c r="A22" s="39">
        <v>1988</v>
      </c>
      <c r="B22" s="17">
        <v>317.49</v>
      </c>
      <c r="C22" s="17">
        <v>115.01</v>
      </c>
      <c r="D22" s="24" t="s">
        <v>12</v>
      </c>
      <c r="E22" s="18">
        <v>67.2</v>
      </c>
      <c r="F22" s="18">
        <v>0</v>
      </c>
      <c r="G22" s="18">
        <v>318.64999999999998</v>
      </c>
      <c r="H22" s="18">
        <v>8.6199999999999992</v>
      </c>
      <c r="I22" s="18">
        <v>543</v>
      </c>
      <c r="J22" s="18">
        <v>36.26</v>
      </c>
      <c r="K22" s="18" t="s">
        <v>11</v>
      </c>
      <c r="L22" s="18" t="s">
        <v>11</v>
      </c>
      <c r="M22" s="18">
        <v>3.45</v>
      </c>
      <c r="N22" s="20">
        <v>87.83</v>
      </c>
      <c r="O22" s="21">
        <f t="shared" si="1"/>
        <v>1249.79</v>
      </c>
      <c r="P22" s="17">
        <f t="shared" si="1"/>
        <v>247.72</v>
      </c>
      <c r="Q22" s="22">
        <f>SUM(O22:P22)</f>
        <v>1497.51</v>
      </c>
    </row>
    <row r="23" spans="1:17" ht="15" customHeight="1" x14ac:dyDescent="0.25">
      <c r="A23" s="39">
        <v>1989</v>
      </c>
      <c r="B23" s="17">
        <v>327.54000000000002</v>
      </c>
      <c r="C23" s="17">
        <v>120.17</v>
      </c>
      <c r="D23" s="24">
        <v>18.190000000000001</v>
      </c>
      <c r="E23" s="18">
        <v>84.36</v>
      </c>
      <c r="F23" s="18">
        <v>0</v>
      </c>
      <c r="G23" s="18">
        <v>319.31</v>
      </c>
      <c r="H23" s="18">
        <v>4.84</v>
      </c>
      <c r="I23" s="18">
        <v>624.69000000000005</v>
      </c>
      <c r="J23" s="18">
        <v>69.45</v>
      </c>
      <c r="K23" s="18" t="s">
        <v>11</v>
      </c>
      <c r="L23" s="18" t="s">
        <v>11</v>
      </c>
      <c r="M23" s="18">
        <v>2.0099999999999998</v>
      </c>
      <c r="N23" s="20">
        <v>63.49</v>
      </c>
      <c r="O23" s="21">
        <f t="shared" si="1"/>
        <v>1357.91</v>
      </c>
      <c r="P23" s="17">
        <f t="shared" si="1"/>
        <v>257.95</v>
      </c>
      <c r="Q23" s="22">
        <f>SUM(O23:P23)</f>
        <v>1615.86</v>
      </c>
    </row>
    <row r="24" spans="1:17" s="46" customFormat="1" ht="6" customHeight="1" x14ac:dyDescent="0.25">
      <c r="A24" s="40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0"/>
      <c r="O24" s="29"/>
      <c r="P24" s="28"/>
      <c r="Q24" s="30"/>
    </row>
    <row r="25" spans="1:17" ht="15" customHeight="1" x14ac:dyDescent="0.25">
      <c r="A25" s="50">
        <v>1990</v>
      </c>
      <c r="B25" s="17">
        <v>323.88</v>
      </c>
      <c r="C25" s="17">
        <v>128.97999999999999</v>
      </c>
      <c r="D25" s="24">
        <v>21.04</v>
      </c>
      <c r="E25" s="17">
        <v>76.19</v>
      </c>
      <c r="F25" s="17">
        <v>0</v>
      </c>
      <c r="G25" s="17">
        <v>189.36</v>
      </c>
      <c r="H25" s="17">
        <v>99.74</v>
      </c>
      <c r="I25" s="17">
        <v>573.16999999999996</v>
      </c>
      <c r="J25" s="17">
        <v>59.37</v>
      </c>
      <c r="K25" s="17">
        <v>22.07</v>
      </c>
      <c r="L25" s="17">
        <v>13.46</v>
      </c>
      <c r="M25" s="17">
        <v>2.98</v>
      </c>
      <c r="N25" s="22">
        <v>75.87</v>
      </c>
      <c r="O25" s="21">
        <f t="shared" ref="O25:P29" si="2">SUM(B25+E25+G25+I25+K25+M25)</f>
        <v>1187.6500000000001</v>
      </c>
      <c r="P25" s="17">
        <f t="shared" si="2"/>
        <v>377.42</v>
      </c>
      <c r="Q25" s="22">
        <f>SUM(O25:P25)</f>
        <v>1565.07</v>
      </c>
    </row>
    <row r="26" spans="1:17" ht="15" customHeight="1" x14ac:dyDescent="0.25">
      <c r="A26" s="39">
        <v>1991</v>
      </c>
      <c r="B26" s="17">
        <v>334.49</v>
      </c>
      <c r="C26" s="17">
        <v>143.58000000000001</v>
      </c>
      <c r="D26" s="24">
        <v>19.84</v>
      </c>
      <c r="E26" s="18">
        <v>32.18</v>
      </c>
      <c r="F26" s="18">
        <v>0</v>
      </c>
      <c r="G26" s="18">
        <v>147.35</v>
      </c>
      <c r="H26" s="18">
        <v>228.58</v>
      </c>
      <c r="I26" s="18">
        <v>486.77</v>
      </c>
      <c r="J26" s="18">
        <v>85.26</v>
      </c>
      <c r="K26" s="18">
        <v>23.52</v>
      </c>
      <c r="L26" s="18">
        <v>33.65</v>
      </c>
      <c r="M26" s="18">
        <v>2.2000000000000002</v>
      </c>
      <c r="N26" s="20">
        <v>1.36</v>
      </c>
      <c r="O26" s="21">
        <f t="shared" si="2"/>
        <v>1026.51</v>
      </c>
      <c r="P26" s="17">
        <f t="shared" si="2"/>
        <v>492.43</v>
      </c>
      <c r="Q26" s="22">
        <f>SUM(O26:P26)</f>
        <v>1518.94</v>
      </c>
    </row>
    <row r="27" spans="1:17" ht="15" customHeight="1" x14ac:dyDescent="0.25">
      <c r="A27" s="39">
        <v>1992</v>
      </c>
      <c r="B27" s="17">
        <v>348.37</v>
      </c>
      <c r="C27" s="17">
        <v>141.13</v>
      </c>
      <c r="D27" s="24">
        <v>19.36</v>
      </c>
      <c r="E27" s="18">
        <v>37.29</v>
      </c>
      <c r="F27" s="18">
        <v>0</v>
      </c>
      <c r="G27" s="18">
        <v>159.01</v>
      </c>
      <c r="H27" s="18">
        <v>193.47</v>
      </c>
      <c r="I27" s="18">
        <v>514.83000000000004</v>
      </c>
      <c r="J27" s="18">
        <v>68.14</v>
      </c>
      <c r="K27" s="18">
        <v>29.65</v>
      </c>
      <c r="L27" s="18">
        <v>21.51</v>
      </c>
      <c r="M27" s="18">
        <v>0.65</v>
      </c>
      <c r="N27" s="20">
        <v>1.52</v>
      </c>
      <c r="O27" s="21">
        <f t="shared" si="2"/>
        <v>1089.8</v>
      </c>
      <c r="P27" s="17">
        <f t="shared" si="2"/>
        <v>425.77</v>
      </c>
      <c r="Q27" s="22">
        <f>SUM(O27:P27)</f>
        <v>1515.57</v>
      </c>
    </row>
    <row r="28" spans="1:17" ht="15" customHeight="1" x14ac:dyDescent="0.25">
      <c r="A28" s="39">
        <v>1993</v>
      </c>
      <c r="B28" s="17">
        <v>337.03</v>
      </c>
      <c r="C28" s="17">
        <v>123.15</v>
      </c>
      <c r="D28" s="24">
        <v>23.64</v>
      </c>
      <c r="E28" s="18">
        <v>90</v>
      </c>
      <c r="F28" s="18">
        <v>0</v>
      </c>
      <c r="G28" s="18">
        <v>138.72</v>
      </c>
      <c r="H28" s="18">
        <v>102.52</v>
      </c>
      <c r="I28" s="18">
        <v>433.92</v>
      </c>
      <c r="J28" s="18">
        <v>20.29</v>
      </c>
      <c r="K28" s="18">
        <v>37.57</v>
      </c>
      <c r="L28" s="18">
        <v>20.07</v>
      </c>
      <c r="M28" s="18">
        <v>1.1599999999999999</v>
      </c>
      <c r="N28" s="20">
        <v>0.11</v>
      </c>
      <c r="O28" s="21">
        <f t="shared" si="2"/>
        <v>1038.4000000000001</v>
      </c>
      <c r="P28" s="17">
        <f t="shared" si="2"/>
        <v>266.14</v>
      </c>
      <c r="Q28" s="22">
        <f>SUM(O28:P28)</f>
        <v>1304.54</v>
      </c>
    </row>
    <row r="29" spans="1:17" ht="15" customHeight="1" x14ac:dyDescent="0.25">
      <c r="A29" s="39">
        <v>1994</v>
      </c>
      <c r="B29" s="17">
        <v>334.5</v>
      </c>
      <c r="C29" s="17">
        <v>113.15</v>
      </c>
      <c r="D29" s="24">
        <v>18.5</v>
      </c>
      <c r="E29" s="18">
        <v>79.25</v>
      </c>
      <c r="F29" s="18">
        <v>0</v>
      </c>
      <c r="G29" s="18">
        <v>133.63999999999999</v>
      </c>
      <c r="H29" s="18">
        <v>100.49</v>
      </c>
      <c r="I29" s="18">
        <v>424.33</v>
      </c>
      <c r="J29" s="18">
        <v>19.100000000000001</v>
      </c>
      <c r="K29" s="18">
        <v>36.67</v>
      </c>
      <c r="L29" s="18">
        <v>17.97</v>
      </c>
      <c r="M29" s="18">
        <v>2.08</v>
      </c>
      <c r="N29" s="20">
        <v>0</v>
      </c>
      <c r="O29" s="21">
        <f t="shared" si="2"/>
        <v>1010.47</v>
      </c>
      <c r="P29" s="17">
        <f t="shared" si="2"/>
        <v>250.71</v>
      </c>
      <c r="Q29" s="22">
        <f>SUM(O29:P29)</f>
        <v>1261.18</v>
      </c>
    </row>
    <row r="30" spans="1:17" s="46" customFormat="1" ht="6" customHeight="1" x14ac:dyDescent="0.25">
      <c r="A30" s="4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O30" s="29"/>
      <c r="P30" s="28"/>
      <c r="Q30" s="30"/>
    </row>
    <row r="31" spans="1:17" ht="15" customHeight="1" x14ac:dyDescent="0.25">
      <c r="A31" s="50">
        <v>1995</v>
      </c>
      <c r="B31" s="17">
        <v>336.21</v>
      </c>
      <c r="C31" s="17">
        <v>112.51</v>
      </c>
      <c r="D31" s="24">
        <v>14.55</v>
      </c>
      <c r="E31" s="17">
        <v>72.239999999999995</v>
      </c>
      <c r="F31" s="17">
        <v>0</v>
      </c>
      <c r="G31" s="17">
        <v>127.52</v>
      </c>
      <c r="H31" s="17">
        <v>107.35</v>
      </c>
      <c r="I31" s="17">
        <v>408.19</v>
      </c>
      <c r="J31" s="17">
        <v>15.7</v>
      </c>
      <c r="K31" s="17">
        <v>34.68</v>
      </c>
      <c r="L31" s="17">
        <v>14.82</v>
      </c>
      <c r="M31" s="17">
        <v>2.7</v>
      </c>
      <c r="N31" s="22">
        <v>118.79</v>
      </c>
      <c r="O31" s="21">
        <f t="shared" ref="O31:P35" si="3">SUM(B31+E31+G31+I31+K31+M31)</f>
        <v>981.54</v>
      </c>
      <c r="P31" s="17">
        <f t="shared" si="3"/>
        <v>369.17</v>
      </c>
      <c r="Q31" s="22">
        <f>SUM(O31:P31)</f>
        <v>1350.71</v>
      </c>
    </row>
    <row r="32" spans="1:17" ht="15" customHeight="1" x14ac:dyDescent="0.25">
      <c r="A32" s="39">
        <v>1996</v>
      </c>
      <c r="B32" s="17">
        <v>349.55</v>
      </c>
      <c r="C32" s="17">
        <v>112.37</v>
      </c>
      <c r="D32" s="24">
        <v>15.68</v>
      </c>
      <c r="E32" s="18">
        <v>65.12</v>
      </c>
      <c r="F32" s="18">
        <v>0</v>
      </c>
      <c r="G32" s="18">
        <v>94.78</v>
      </c>
      <c r="H32" s="18">
        <v>80.05</v>
      </c>
      <c r="I32" s="18">
        <v>489.41</v>
      </c>
      <c r="J32" s="18">
        <v>19.38</v>
      </c>
      <c r="K32" s="18">
        <v>40.68</v>
      </c>
      <c r="L32" s="18">
        <v>20.059999999999999</v>
      </c>
      <c r="M32" s="18">
        <v>3.57</v>
      </c>
      <c r="N32" s="20">
        <v>1.5</v>
      </c>
      <c r="O32" s="21">
        <f t="shared" si="3"/>
        <v>1043.1099999999999</v>
      </c>
      <c r="P32" s="17">
        <f t="shared" si="3"/>
        <v>233.36</v>
      </c>
      <c r="Q32" s="22">
        <f>SUM(O32:P32)</f>
        <v>1276.47</v>
      </c>
    </row>
    <row r="33" spans="1:17" ht="15" customHeight="1" x14ac:dyDescent="0.25">
      <c r="A33" s="39">
        <v>1997</v>
      </c>
      <c r="B33" s="17">
        <v>363.68</v>
      </c>
      <c r="C33" s="17">
        <v>119.22</v>
      </c>
      <c r="D33" s="24">
        <v>16.04</v>
      </c>
      <c r="E33" s="18">
        <v>71.89</v>
      </c>
      <c r="F33" s="18">
        <v>0</v>
      </c>
      <c r="G33" s="18">
        <v>122.77</v>
      </c>
      <c r="H33" s="18">
        <v>67.62</v>
      </c>
      <c r="I33" s="18">
        <v>465.07</v>
      </c>
      <c r="J33" s="18">
        <v>17.8</v>
      </c>
      <c r="K33" s="18">
        <v>45.32</v>
      </c>
      <c r="L33" s="18">
        <v>21.54</v>
      </c>
      <c r="M33" s="18">
        <v>3.81</v>
      </c>
      <c r="N33" s="20">
        <v>1.88</v>
      </c>
      <c r="O33" s="21">
        <f t="shared" si="3"/>
        <v>1072.54</v>
      </c>
      <c r="P33" s="17">
        <f t="shared" si="3"/>
        <v>228.06</v>
      </c>
      <c r="Q33" s="22">
        <f>SUM(O33:P33)</f>
        <v>1300.5999999999999</v>
      </c>
    </row>
    <row r="34" spans="1:17" ht="15" customHeight="1" x14ac:dyDescent="0.25">
      <c r="A34" s="39">
        <v>1998</v>
      </c>
      <c r="B34" s="17">
        <v>383.85</v>
      </c>
      <c r="C34" s="17">
        <v>119.11</v>
      </c>
      <c r="D34" s="24">
        <v>17.489999999999998</v>
      </c>
      <c r="E34" s="18">
        <v>48.1</v>
      </c>
      <c r="F34" s="18">
        <v>0</v>
      </c>
      <c r="G34" s="18">
        <v>120.26</v>
      </c>
      <c r="H34" s="18">
        <v>66.22</v>
      </c>
      <c r="I34" s="18">
        <v>499.77</v>
      </c>
      <c r="J34" s="18">
        <v>20.079999999999998</v>
      </c>
      <c r="K34" s="18">
        <v>41.94</v>
      </c>
      <c r="L34" s="18">
        <v>19.100000000000001</v>
      </c>
      <c r="M34" s="18">
        <v>4.1100000000000003</v>
      </c>
      <c r="N34" s="20">
        <v>1.96</v>
      </c>
      <c r="O34" s="21">
        <f t="shared" si="3"/>
        <v>1098.03</v>
      </c>
      <c r="P34" s="17">
        <f t="shared" si="3"/>
        <v>226.47</v>
      </c>
      <c r="Q34" s="22">
        <f>SUM(O34:P34)</f>
        <v>1324.5</v>
      </c>
    </row>
    <row r="35" spans="1:17" ht="15" customHeight="1" x14ac:dyDescent="0.25">
      <c r="A35" s="39">
        <v>1999</v>
      </c>
      <c r="B35" s="24">
        <v>385.94</v>
      </c>
      <c r="C35" s="24">
        <v>132.02000000000001</v>
      </c>
      <c r="D35" s="24">
        <v>16.84</v>
      </c>
      <c r="E35" s="18">
        <v>50.62</v>
      </c>
      <c r="F35" s="18">
        <v>0</v>
      </c>
      <c r="G35" s="18">
        <v>115.69</v>
      </c>
      <c r="H35" s="18">
        <v>57.45</v>
      </c>
      <c r="I35" s="18">
        <v>524.79</v>
      </c>
      <c r="J35" s="18">
        <v>19.36</v>
      </c>
      <c r="K35" s="18">
        <v>48.29</v>
      </c>
      <c r="L35" s="18">
        <v>18.97</v>
      </c>
      <c r="M35" s="18">
        <v>6.36</v>
      </c>
      <c r="N35" s="20">
        <v>2.0699999999999998</v>
      </c>
      <c r="O35" s="21">
        <f t="shared" si="3"/>
        <v>1131.69</v>
      </c>
      <c r="P35" s="17">
        <f t="shared" si="3"/>
        <v>229.87</v>
      </c>
      <c r="Q35" s="22">
        <f>SUM(O35:P35)</f>
        <v>1361.56</v>
      </c>
    </row>
    <row r="36" spans="1:17" ht="6" customHeight="1" x14ac:dyDescent="0.25">
      <c r="A36" s="4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0"/>
      <c r="O36" s="29"/>
      <c r="P36" s="28"/>
      <c r="Q36" s="30"/>
    </row>
    <row r="37" spans="1:17" ht="15" x14ac:dyDescent="0.25">
      <c r="A37" s="50">
        <v>2000</v>
      </c>
      <c r="B37" s="17">
        <v>408.88</v>
      </c>
      <c r="C37" s="17">
        <v>127.94</v>
      </c>
      <c r="D37" s="24">
        <v>15.4</v>
      </c>
      <c r="E37" s="17">
        <v>52.74</v>
      </c>
      <c r="F37" s="17">
        <v>0</v>
      </c>
      <c r="G37" s="17">
        <v>117.52</v>
      </c>
      <c r="H37" s="17">
        <v>34.4</v>
      </c>
      <c r="I37" s="17">
        <v>683.06</v>
      </c>
      <c r="J37" s="17">
        <v>24.83</v>
      </c>
      <c r="K37" s="17">
        <v>51.95</v>
      </c>
      <c r="L37" s="17">
        <v>20.79</v>
      </c>
      <c r="M37" s="17">
        <v>6.77</v>
      </c>
      <c r="N37" s="22">
        <v>40.76</v>
      </c>
      <c r="O37" s="21">
        <f>SUM(B37+E37+G37+I37+K37+M37)</f>
        <v>1320.92</v>
      </c>
      <c r="P37" s="17">
        <f>SUM(C37+F37+H37+J37+L37+N37)</f>
        <v>248.72</v>
      </c>
      <c r="Q37" s="22">
        <f>SUM(O37:P37)</f>
        <v>1569.64</v>
      </c>
    </row>
    <row r="38" spans="1:17" ht="15" x14ac:dyDescent="0.25">
      <c r="A38" s="39">
        <v>2001</v>
      </c>
      <c r="B38" s="17">
        <v>386.18</v>
      </c>
      <c r="C38" s="17">
        <v>124.75</v>
      </c>
      <c r="D38" s="24">
        <v>13.62</v>
      </c>
      <c r="E38" s="18">
        <v>54.61</v>
      </c>
      <c r="F38" s="18">
        <v>0</v>
      </c>
      <c r="G38" s="18">
        <v>110.39</v>
      </c>
      <c r="H38" s="18">
        <v>27.35</v>
      </c>
      <c r="I38" s="18">
        <v>558.27</v>
      </c>
      <c r="J38" s="18">
        <v>22.76</v>
      </c>
      <c r="K38" s="18">
        <v>45.4</v>
      </c>
      <c r="L38" s="18">
        <v>15.72</v>
      </c>
      <c r="M38" s="18" t="s">
        <v>11</v>
      </c>
      <c r="N38" s="20" t="s">
        <v>11</v>
      </c>
      <c r="O38" s="21">
        <f t="shared" ref="O38:P41" si="4">SUM(B38+E38+G38+I38+K38)</f>
        <v>1154.8499999999999</v>
      </c>
      <c r="P38" s="17">
        <f t="shared" si="4"/>
        <v>190.58</v>
      </c>
      <c r="Q38" s="22">
        <f>SUM(O38:P38)</f>
        <v>1345.43</v>
      </c>
    </row>
    <row r="39" spans="1:17" ht="15" x14ac:dyDescent="0.25">
      <c r="A39" s="39">
        <v>2002</v>
      </c>
      <c r="B39" s="17">
        <v>367.57</v>
      </c>
      <c r="C39" s="17">
        <v>137.03</v>
      </c>
      <c r="D39" s="24">
        <v>14.42</v>
      </c>
      <c r="E39" s="18">
        <v>42.33</v>
      </c>
      <c r="F39" s="18">
        <v>0</v>
      </c>
      <c r="G39" s="18">
        <v>103.49</v>
      </c>
      <c r="H39" s="18">
        <v>20.149999999999999</v>
      </c>
      <c r="I39" s="18">
        <v>511.91</v>
      </c>
      <c r="J39" s="18">
        <v>22.52</v>
      </c>
      <c r="K39" s="18">
        <v>49.67</v>
      </c>
      <c r="L39" s="18">
        <v>13.84</v>
      </c>
      <c r="M39" s="18" t="s">
        <v>11</v>
      </c>
      <c r="N39" s="20" t="s">
        <v>11</v>
      </c>
      <c r="O39" s="21">
        <f t="shared" si="4"/>
        <v>1074.97</v>
      </c>
      <c r="P39" s="17">
        <f t="shared" si="4"/>
        <v>193.54</v>
      </c>
      <c r="Q39" s="22">
        <f>SUM(O39:P39)</f>
        <v>1268.51</v>
      </c>
    </row>
    <row r="40" spans="1:17" ht="15" x14ac:dyDescent="0.25">
      <c r="A40" s="39">
        <v>2003</v>
      </c>
      <c r="B40" s="17">
        <v>324.06</v>
      </c>
      <c r="C40" s="17">
        <v>166.7</v>
      </c>
      <c r="D40" s="24">
        <v>13.94</v>
      </c>
      <c r="E40" s="18">
        <v>33.15</v>
      </c>
      <c r="F40" s="18">
        <v>0</v>
      </c>
      <c r="G40" s="18">
        <v>115.92</v>
      </c>
      <c r="H40" s="18">
        <v>22.78</v>
      </c>
      <c r="I40" s="18">
        <v>388.78</v>
      </c>
      <c r="J40" s="18">
        <v>16.309999999999999</v>
      </c>
      <c r="K40" s="18">
        <v>42.98</v>
      </c>
      <c r="L40" s="18">
        <v>17.88</v>
      </c>
      <c r="M40" s="18" t="s">
        <v>11</v>
      </c>
      <c r="N40" s="20" t="s">
        <v>11</v>
      </c>
      <c r="O40" s="21">
        <f t="shared" si="4"/>
        <v>904.89</v>
      </c>
      <c r="P40" s="17">
        <f t="shared" si="4"/>
        <v>223.67</v>
      </c>
      <c r="Q40" s="22">
        <f>SUM(O40:P40)</f>
        <v>1128.56</v>
      </c>
    </row>
    <row r="41" spans="1:17" ht="15" x14ac:dyDescent="0.25">
      <c r="A41" s="39">
        <v>2004</v>
      </c>
      <c r="B41" s="24">
        <v>330.48</v>
      </c>
      <c r="C41" s="24">
        <v>206.43</v>
      </c>
      <c r="D41" s="24">
        <v>13.65</v>
      </c>
      <c r="E41" s="18">
        <v>34.979999999999997</v>
      </c>
      <c r="F41" s="18">
        <v>0</v>
      </c>
      <c r="G41" s="18">
        <v>106.44</v>
      </c>
      <c r="H41" s="18">
        <v>40.96</v>
      </c>
      <c r="I41" s="18">
        <v>410.2</v>
      </c>
      <c r="J41" s="18">
        <v>18.29</v>
      </c>
      <c r="K41" s="18">
        <v>55.77</v>
      </c>
      <c r="L41" s="18">
        <v>20.13</v>
      </c>
      <c r="M41" s="18" t="s">
        <v>11</v>
      </c>
      <c r="N41" s="20" t="s">
        <v>11</v>
      </c>
      <c r="O41" s="21">
        <f t="shared" si="4"/>
        <v>937.87</v>
      </c>
      <c r="P41" s="17">
        <f t="shared" si="4"/>
        <v>285.81</v>
      </c>
      <c r="Q41" s="22">
        <f>SUM(O41:P41)</f>
        <v>1223.68</v>
      </c>
    </row>
    <row r="42" spans="1:17" ht="6" customHeight="1" x14ac:dyDescent="0.25">
      <c r="A42" s="40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29"/>
      <c r="P42" s="28"/>
      <c r="Q42" s="30"/>
    </row>
    <row r="43" spans="1:17" ht="15" x14ac:dyDescent="0.25">
      <c r="A43" s="50">
        <v>2005</v>
      </c>
      <c r="B43" s="17">
        <v>345.62</v>
      </c>
      <c r="C43" s="17">
        <v>225.19</v>
      </c>
      <c r="D43" s="24">
        <v>14.09</v>
      </c>
      <c r="E43" s="17">
        <v>34.479999999999997</v>
      </c>
      <c r="F43" s="17">
        <v>0</v>
      </c>
      <c r="G43" s="17">
        <v>96.09</v>
      </c>
      <c r="H43" s="17">
        <v>14.26</v>
      </c>
      <c r="I43" s="17">
        <v>298.55</v>
      </c>
      <c r="J43" s="17">
        <v>13.71</v>
      </c>
      <c r="K43" s="17">
        <v>53.92</v>
      </c>
      <c r="L43" s="17">
        <v>14.98</v>
      </c>
      <c r="M43" s="17">
        <v>6.05</v>
      </c>
      <c r="N43" s="22">
        <v>6.77</v>
      </c>
      <c r="O43" s="21">
        <f>SUM(B43+E43+G43+I43+K43+M43)</f>
        <v>834.71</v>
      </c>
      <c r="P43" s="17">
        <f>SUM(C43+F43+H43+J43+L43+N43)</f>
        <v>274.91000000000003</v>
      </c>
      <c r="Q43" s="22">
        <f>SUM(O43:P43)</f>
        <v>1109.6199999999999</v>
      </c>
    </row>
    <row r="44" spans="1:17" ht="15" x14ac:dyDescent="0.25">
      <c r="A44" s="39">
        <v>2006</v>
      </c>
      <c r="B44" s="17">
        <v>402.33</v>
      </c>
      <c r="C44" s="17">
        <v>243.79</v>
      </c>
      <c r="D44" s="24" t="s">
        <v>12</v>
      </c>
      <c r="E44" s="18">
        <v>39.76</v>
      </c>
      <c r="F44" s="18">
        <v>0</v>
      </c>
      <c r="G44" s="18">
        <v>94.9</v>
      </c>
      <c r="H44" s="18">
        <v>19.62</v>
      </c>
      <c r="I44" s="18">
        <v>466.17</v>
      </c>
      <c r="J44" s="18">
        <v>20.56</v>
      </c>
      <c r="K44" s="18">
        <v>64.37</v>
      </c>
      <c r="L44" s="18">
        <v>17.2</v>
      </c>
      <c r="M44" s="18" t="s">
        <v>11</v>
      </c>
      <c r="N44" s="20" t="s">
        <v>11</v>
      </c>
      <c r="O44" s="21">
        <f t="shared" ref="O44:O47" si="5">SUM(B44+E44+G44+I44+K44)</f>
        <v>1067.53</v>
      </c>
      <c r="P44" s="17">
        <f t="shared" ref="P44:P47" si="6">SUM(C44+F44+H44+J44+L44)</f>
        <v>301.17</v>
      </c>
      <c r="Q44" s="22">
        <f>SUM(O44:P44)</f>
        <v>1368.7</v>
      </c>
    </row>
    <row r="45" spans="1:17" ht="15" x14ac:dyDescent="0.25">
      <c r="A45" s="39">
        <v>2007</v>
      </c>
      <c r="B45" s="17">
        <v>348.91</v>
      </c>
      <c r="C45" s="17">
        <v>220.26</v>
      </c>
      <c r="D45" s="24" t="s">
        <v>12</v>
      </c>
      <c r="E45" s="18">
        <v>35.049999999999997</v>
      </c>
      <c r="F45" s="18">
        <v>0</v>
      </c>
      <c r="G45" s="18">
        <v>104.88</v>
      </c>
      <c r="H45" s="18">
        <v>10.87</v>
      </c>
      <c r="I45" s="18">
        <v>449.28</v>
      </c>
      <c r="J45" s="18">
        <v>18.29</v>
      </c>
      <c r="K45" s="18">
        <v>53.33</v>
      </c>
      <c r="L45" s="18">
        <v>21.57</v>
      </c>
      <c r="M45" s="18" t="s">
        <v>11</v>
      </c>
      <c r="N45" s="20" t="s">
        <v>11</v>
      </c>
      <c r="O45" s="21">
        <f t="shared" si="5"/>
        <v>991.45</v>
      </c>
      <c r="P45" s="17">
        <f t="shared" si="6"/>
        <v>270.99</v>
      </c>
      <c r="Q45" s="22">
        <f>SUM(O45:P45)</f>
        <v>1262.44</v>
      </c>
    </row>
    <row r="46" spans="1:17" ht="15" x14ac:dyDescent="0.25">
      <c r="A46" s="39">
        <v>2008</v>
      </c>
      <c r="B46" s="18">
        <v>331.8</v>
      </c>
      <c r="C46" s="18">
        <v>152.66</v>
      </c>
      <c r="D46" s="18" t="s">
        <v>12</v>
      </c>
      <c r="E46" s="18">
        <v>41.61</v>
      </c>
      <c r="F46" s="18">
        <v>0</v>
      </c>
      <c r="G46" s="18">
        <v>94.45</v>
      </c>
      <c r="H46" s="18">
        <v>11.44</v>
      </c>
      <c r="I46" s="18">
        <v>362.76</v>
      </c>
      <c r="J46" s="18">
        <v>15.73</v>
      </c>
      <c r="K46" s="18">
        <v>52.5</v>
      </c>
      <c r="L46" s="18">
        <v>16.61</v>
      </c>
      <c r="M46" s="18" t="s">
        <v>11</v>
      </c>
      <c r="N46" s="20" t="s">
        <v>11</v>
      </c>
      <c r="O46" s="21">
        <f t="shared" si="5"/>
        <v>883.12</v>
      </c>
      <c r="P46" s="17">
        <f t="shared" si="6"/>
        <v>196.44</v>
      </c>
      <c r="Q46" s="22">
        <f>SUM(O46:P46)</f>
        <v>1079.56</v>
      </c>
    </row>
    <row r="47" spans="1:17" ht="15" x14ac:dyDescent="0.25">
      <c r="A47" s="39">
        <v>2009</v>
      </c>
      <c r="B47" s="18">
        <v>325.3</v>
      </c>
      <c r="C47" s="18">
        <v>198.2</v>
      </c>
      <c r="D47" s="18" t="s">
        <v>12</v>
      </c>
      <c r="E47" s="18">
        <v>65.17</v>
      </c>
      <c r="F47" s="18">
        <v>0</v>
      </c>
      <c r="G47" s="18">
        <v>79.75</v>
      </c>
      <c r="H47" s="18">
        <v>12.52</v>
      </c>
      <c r="I47" s="18">
        <v>454.88</v>
      </c>
      <c r="J47" s="18">
        <v>20.18</v>
      </c>
      <c r="K47" s="18">
        <v>53.03</v>
      </c>
      <c r="L47" s="18">
        <v>24.44</v>
      </c>
      <c r="M47" s="18" t="s">
        <v>11</v>
      </c>
      <c r="N47" s="20" t="s">
        <v>11</v>
      </c>
      <c r="O47" s="21">
        <f t="shared" si="5"/>
        <v>978.13</v>
      </c>
      <c r="P47" s="17">
        <f t="shared" si="6"/>
        <v>255.34</v>
      </c>
      <c r="Q47" s="22">
        <f>SUM(O47:P47)</f>
        <v>1233.47</v>
      </c>
    </row>
    <row r="48" spans="1:17" ht="6" customHeight="1" x14ac:dyDescent="0.25">
      <c r="A48" s="40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0"/>
      <c r="O48" s="29"/>
      <c r="P48" s="28"/>
      <c r="Q48" s="30"/>
    </row>
    <row r="49" spans="1:17" ht="15.75" thickBot="1" x14ac:dyDescent="0.3">
      <c r="A49" s="41">
        <v>2010</v>
      </c>
      <c r="B49" s="42">
        <v>313.13</v>
      </c>
      <c r="C49" s="42">
        <v>155.01</v>
      </c>
      <c r="D49" s="42">
        <v>28.48</v>
      </c>
      <c r="E49" s="42">
        <v>68.09</v>
      </c>
      <c r="F49" s="42">
        <v>0</v>
      </c>
      <c r="G49" s="42">
        <v>66.650000000000006</v>
      </c>
      <c r="H49" s="42">
        <v>6.19</v>
      </c>
      <c r="I49" s="42">
        <v>447.82</v>
      </c>
      <c r="J49" s="42">
        <v>18.940000000000001</v>
      </c>
      <c r="K49" s="42">
        <v>54.78</v>
      </c>
      <c r="L49" s="42">
        <v>6.1</v>
      </c>
      <c r="M49" s="42">
        <v>14.72</v>
      </c>
      <c r="N49" s="51">
        <v>3.01</v>
      </c>
      <c r="O49" s="43">
        <f>SUM(B49+E49+G49+I49+K49+M49)</f>
        <v>965.19</v>
      </c>
      <c r="P49" s="44">
        <f>SUM(C49+F49+H49+J49+L49+N49)</f>
        <v>189.25</v>
      </c>
      <c r="Q49" s="45">
        <f>SUM(O49:P49)</f>
        <v>1154.44</v>
      </c>
    </row>
    <row r="50" spans="1:17" ht="8.25" customHeight="1" x14ac:dyDescent="0.25">
      <c r="A50" s="37"/>
      <c r="B50" s="4"/>
      <c r="C50" s="4"/>
      <c r="D50" s="38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5" x14ac:dyDescent="0.25">
      <c r="A51" s="37"/>
      <c r="B51" s="52" t="s">
        <v>23</v>
      </c>
      <c r="C51" s="4"/>
      <c r="D51" s="38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5" x14ac:dyDescent="0.25">
      <c r="A52" s="37"/>
      <c r="B52" s="52" t="s">
        <v>25</v>
      </c>
      <c r="C52" s="4"/>
      <c r="D52" s="38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15" x14ac:dyDescent="0.25">
      <c r="A53" s="37"/>
      <c r="B53" s="52" t="s">
        <v>26</v>
      </c>
      <c r="C53" s="4"/>
      <c r="D53" s="38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x14ac:dyDescent="0.2">
      <c r="B54" s="52" t="s">
        <v>24</v>
      </c>
      <c r="C54" s="4"/>
    </row>
    <row r="55" spans="1:17" x14ac:dyDescent="0.2">
      <c r="B55" s="52" t="s">
        <v>20</v>
      </c>
      <c r="C55" s="4"/>
    </row>
    <row r="56" spans="1:17" x14ac:dyDescent="0.2">
      <c r="B56" s="52" t="s">
        <v>21</v>
      </c>
      <c r="C56" s="4"/>
    </row>
    <row r="57" spans="1:17" x14ac:dyDescent="0.2">
      <c r="B57" s="53" t="s">
        <v>22</v>
      </c>
    </row>
    <row r="58" spans="1:17" x14ac:dyDescent="0.2">
      <c r="B58" s="4"/>
    </row>
    <row r="59" spans="1:17" ht="14.25" x14ac:dyDescent="0.2">
      <c r="B59" s="4"/>
      <c r="P59" s="27"/>
    </row>
  </sheetData>
  <mergeCells count="4">
    <mergeCell ref="E4:F4"/>
    <mergeCell ref="I4:J4"/>
    <mergeCell ref="K4:L4"/>
    <mergeCell ref="A2:Q2"/>
  </mergeCells>
  <phoneticPr fontId="0" type="noConversion"/>
  <printOptions horizontalCentered="1"/>
  <pageMargins left="0.25" right="0.25" top="0.75" bottom="0.25" header="0.75" footer="0.25"/>
  <pageSetup scale="7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Withdrawals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2014-09-30T17:52:00Z</cp:lastPrinted>
  <dcterms:created xsi:type="dcterms:W3CDTF">1996-02-28T21:05:17Z</dcterms:created>
  <dcterms:modified xsi:type="dcterms:W3CDTF">2014-10-02T11:48:15Z</dcterms:modified>
</cp:coreProperties>
</file>